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硅多晶能耗测算" sheetId="1" r:id="rId1"/>
    <sheet name="硅单晶硅片能耗测算" sheetId="2" r:id="rId2"/>
    <sheet name="组件逆变器能效核验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<sst xmlns="http://schemas.openxmlformats.org/spreadsheetml/2006/main" count="100" uniqueCount="63">
  <si>
    <t>硅多晶单位产品能耗自动测算表</t>
  </si>
  <si>
    <t>生产工艺选择</t>
  </si>
  <si>
    <t>三氯氢硅法</t>
  </si>
  <si>
    <t>【数据输入区】</t>
  </si>
  <si>
    <t>统计期合格硅多晶产量</t>
  </si>
  <si>
    <t>kg</t>
  </si>
  <si>
    <t>统计期生产总综合能耗</t>
  </si>
  <si>
    <t>kgce</t>
  </si>
  <si>
    <t>外购中间品能耗增加值</t>
  </si>
  <si>
    <t>外售中间品能耗扣减值</t>
  </si>
  <si>
    <t>【自动计算区】</t>
  </si>
  <si>
    <t>调整后总综合能耗</t>
  </si>
  <si>
    <t>单位产品综合能耗</t>
  </si>
  <si>
    <t>kgce/kg</t>
  </si>
  <si>
    <t>【国标对标判定区】</t>
  </si>
  <si>
    <t>1 级先进值（行业标杆）</t>
  </si>
  <si>
    <t>2 级准入值（新建门槛）</t>
  </si>
  <si>
    <t>3 级限定值（存量红线）</t>
  </si>
  <si>
    <t>存量产能是否达标</t>
  </si>
  <si>
    <t>新建项目是否合规</t>
  </si>
  <si>
    <t>硅单晶单位产品能耗自动测算表</t>
  </si>
  <si>
    <t>【硅单晶（硅棒）能耗测算】</t>
  </si>
  <si>
    <t>统计期合格硅单晶产量</t>
  </si>
  <si>
    <t>2 级准入值（新建）</t>
  </si>
  <si>
    <t>3 级限定值（存量）</t>
  </si>
  <si>
    <t>【硅单晶片能耗测算（含自动折标）】</t>
  </si>
  <si>
    <t>硅片实际长度</t>
  </si>
  <si>
    <t>mm</t>
  </si>
  <si>
    <t>硅片实际宽度</t>
  </si>
  <si>
    <t>实际合格硅片产量</t>
  </si>
  <si>
    <t>片</t>
  </si>
  <si>
    <t>折标系数（对标182×210基准）</t>
  </si>
  <si>
    <t>折算标片产量</t>
  </si>
  <si>
    <t>百万片</t>
  </si>
  <si>
    <t>kgce/百万片</t>
  </si>
  <si>
    <t>1 级先进值</t>
  </si>
  <si>
    <t>晶体硅光伏组件与逆变器能效核验表</t>
  </si>
  <si>
    <t>【光伏组件能效核验】</t>
  </si>
  <si>
    <t>组件技术路线</t>
  </si>
  <si>
    <t>TOPCon</t>
  </si>
  <si>
    <t>实测光电转换效率</t>
  </si>
  <si>
    <t>%</t>
  </si>
  <si>
    <t>实测环境应力衰减率</t>
  </si>
  <si>
    <t>实测双面率</t>
  </si>
  <si>
    <t>【国标阈值（3 级红线）- 随技术路线自动匹配】</t>
  </si>
  <si>
    <t>效率最低要求</t>
  </si>
  <si>
    <t>衰减最高要求</t>
  </si>
  <si>
    <t>双面率最低要求</t>
  </si>
  <si>
    <t>【达标判定】</t>
  </si>
  <si>
    <t>效率指标</t>
  </si>
  <si>
    <t>衰减指标</t>
  </si>
  <si>
    <t>双面率指标</t>
  </si>
  <si>
    <t>整体是否合格</t>
  </si>
  <si>
    <t>【光伏逆变器能效核验】</t>
  </si>
  <si>
    <t>逆变器额定功率</t>
  </si>
  <si>
    <t>kW</t>
  </si>
  <si>
    <t>实测平均加权总效率</t>
  </si>
  <si>
    <t>实测最大转换效率</t>
  </si>
  <si>
    <t>【3 级限定值 - 随功率自动匹配】</t>
  </si>
  <si>
    <t>加权效率最低要求</t>
  </si>
  <si>
    <t>最大效率最低要求</t>
  </si>
  <si>
    <t>加权效率指标</t>
  </si>
  <si>
    <t>最大效率指标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</si>
</sst>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4"/>
      <name val="Calibri"/>
      <charset val="134"/>
    </font>
    <font>
      <b/>
      <sz val="11"/>
      <color rgb="FFFFFFFF"/>
      <name val="Calibri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4472C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FCE4D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6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7" borderId="5" applyNumberFormat="0" applyAlignment="0" applyProtection="0">
      <alignment vertical="center"/>
    </xf>
    <xf numFmtId="0" fontId="13" fillId="8" borderId="6" applyNumberFormat="0" applyAlignment="0" applyProtection="0">
      <alignment vertical="center"/>
    </xf>
    <xf numFmtId="0" fontId="14" fillId="8" borderId="5" applyNumberFormat="0" applyAlignment="0" applyProtection="0">
      <alignment vertical="center"/>
    </xf>
    <xf numFmtId="0" fontId="15" fillId="9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</cellStyleXfs>
  <cellXfs count="9">
    <xf numFmtId="0" fontId="0" fillId="0" borderId="0" xfId="0"/>
    <xf numFmtId="0" fontId="1" fillId="0" borderId="1" xfId="0" applyFont="1" applyBorder="1" applyAlignment="1">
      <alignment horizontal="center"/>
    </xf>
    <xf numFmtId="0" fontId="0" fillId="0" borderId="1" xfId="0" applyBorder="1"/>
    <xf numFmtId="0" fontId="2" fillId="2" borderId="1" xfId="0" applyFont="1" applyFill="1" applyBorder="1" applyAlignment="1">
      <alignment horizontal="center"/>
    </xf>
    <xf numFmtId="0" fontId="3" fillId="0" borderId="1" xfId="0" applyFont="1" applyBorder="1"/>
    <xf numFmtId="0" fontId="0" fillId="3" borderId="1" xfId="0" applyFill="1" applyBorder="1"/>
    <xf numFmtId="0" fontId="0" fillId="4" borderId="1" xfId="0" applyFill="1" applyBorder="1"/>
    <xf numFmtId="0" fontId="0" fillId="5" borderId="1" xfId="0" applyFill="1" applyBorder="1"/>
    <xf numFmtId="0" fontId="0" fillId="0" borderId="1" xfId="0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6"/>
  <sheetViews>
    <sheetView tabSelected="1" workbookViewId="0">
      <selection activeCell="A1" sqref="A1:C1"/>
    </sheetView>
  </sheetViews>
  <sheetFormatPr defaultColWidth="9.14166666666667" defaultRowHeight="15" customHeight="1" outlineLevelCol="2"/>
  <cols>
    <col min="1" max="1" width="32" customWidth="1"/>
    <col min="2" max="2" width="14" customWidth="1"/>
    <col min="3" max="3" width="28" customWidth="1"/>
  </cols>
  <sheetData>
    <row r="1" customHeight="1" spans="1:3">
      <c r="A1" s="1" t="s">
        <v>0</v>
      </c>
      <c r="B1" s="2"/>
      <c r="C1" s="2"/>
    </row>
    <row r="2" customHeight="1" spans="1:3">
      <c r="A2" s="4" t="s">
        <v>1</v>
      </c>
      <c r="C2" s="5" t="s">
        <v>2</v>
      </c>
    </row>
    <row r="3" customHeight="1" spans="1:3">
      <c r="A3" s="3" t="s">
        <v>3</v>
      </c>
      <c r="B3" s="2"/>
      <c r="C3" s="2"/>
    </row>
    <row r="4" customHeight="1" spans="1:3">
      <c r="A4" s="4" t="s">
        <v>4</v>
      </c>
      <c r="B4" s="8" t="s">
        <v>5</v>
      </c>
      <c r="C4" s="5"/>
    </row>
    <row r="5" customHeight="1" spans="1:3">
      <c r="A5" s="4" t="s">
        <v>6</v>
      </c>
      <c r="B5" s="8" t="s">
        <v>7</v>
      </c>
      <c r="C5" s="5"/>
    </row>
    <row r="6" customHeight="1" spans="1:3">
      <c r="A6" s="4" t="s">
        <v>8</v>
      </c>
      <c r="B6" s="8" t="s">
        <v>7</v>
      </c>
      <c r="C6" s="5"/>
    </row>
    <row r="7" customHeight="1" spans="1:3">
      <c r="A7" s="4" t="s">
        <v>9</v>
      </c>
      <c r="B7" s="8" t="s">
        <v>7</v>
      </c>
      <c r="C7" s="5"/>
    </row>
    <row r="8" customHeight="1" spans="1:3">
      <c r="A8" s="3" t="s">
        <v>10</v>
      </c>
      <c r="B8" s="2"/>
      <c r="C8" s="2"/>
    </row>
    <row r="9" customHeight="1" spans="1:3">
      <c r="A9" s="4" t="s">
        <v>11</v>
      </c>
      <c r="B9" s="2" t="s">
        <v>7</v>
      </c>
      <c r="C9" s="6">
        <f>C5+C6-C7</f>
        <v>0</v>
      </c>
    </row>
    <row r="10" customHeight="1" spans="1:3">
      <c r="A10" s="4" t="s">
        <v>12</v>
      </c>
      <c r="B10" s="2" t="s">
        <v>13</v>
      </c>
      <c r="C10" s="6" t="str">
        <f>IF(C4=0,"",C9/C4)</f>
        <v/>
      </c>
    </row>
    <row r="11" customHeight="1" spans="1:3">
      <c r="A11" s="3" t="s">
        <v>14</v>
      </c>
      <c r="B11" s="2"/>
      <c r="C11" s="2"/>
    </row>
    <row r="12" customHeight="1" spans="1:3">
      <c r="A12" s="4" t="s">
        <v>15</v>
      </c>
      <c r="B12" s="2" t="s">
        <v>13</v>
      </c>
      <c r="C12" s="6">
        <f>IF(C2="三氯氢硅法",5,3.6)</f>
        <v>5</v>
      </c>
    </row>
    <row r="13" customHeight="1" spans="1:3">
      <c r="A13" s="4" t="s">
        <v>16</v>
      </c>
      <c r="B13" s="2" t="s">
        <v>13</v>
      </c>
      <c r="C13" s="6">
        <f>IF(C2="三氯氢硅法",5.5,4)</f>
        <v>5.5</v>
      </c>
    </row>
    <row r="14" customHeight="1" spans="1:3">
      <c r="A14" s="4" t="s">
        <v>17</v>
      </c>
      <c r="B14" s="2" t="s">
        <v>13</v>
      </c>
      <c r="C14" s="6">
        <f>IF(C2="三氯氢硅法",6.4,5)</f>
        <v>6.4</v>
      </c>
    </row>
    <row r="15" customHeight="1" spans="1:3">
      <c r="A15" s="4" t="s">
        <v>18</v>
      </c>
      <c r="B15" s="2"/>
      <c r="C15" s="7" t="str">
        <f>IF(C10="","",IF(C10&lt;=C14,"✅ 达标","❌ 不达标，需限期整改"))</f>
        <v/>
      </c>
    </row>
    <row r="16" customHeight="1" spans="1:3">
      <c r="A16" s="4" t="s">
        <v>19</v>
      </c>
      <c r="B16" s="2"/>
      <c r="C16" s="7" t="str">
        <f>IF(C10="","",IF(C10&lt;=C13,"✅ 合规，可通过节能审查","❌ 不合规，无法通过节能审查"))</f>
        <v/>
      </c>
    </row>
  </sheetData>
  <mergeCells count="4">
    <mergeCell ref="A1:C1"/>
    <mergeCell ref="A3:C3"/>
    <mergeCell ref="A8:C8"/>
    <mergeCell ref="A11:C11"/>
  </mergeCells>
  <dataValidations count="1">
    <dataValidation type="list" errorTitle="工艺错误" error="请选择合法工艺" sqref="C2">
      <formula1>"三氯氢硅法,硅烷流化床法"</formula1>
    </dataValidation>
  </dataValidations>
  <pageMargins left="0.75" right="0.75" top="1" bottom="1" header="0.5" footer="0.5"/>
  <pageSetup paperSize="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4"/>
  <sheetViews>
    <sheetView workbookViewId="0">
      <selection activeCell="A1" sqref="A1:C1"/>
    </sheetView>
  </sheetViews>
  <sheetFormatPr defaultColWidth="9.14166666666667" defaultRowHeight="15" customHeight="1" outlineLevelCol="2"/>
  <cols>
    <col min="1" max="1" width="32" customWidth="1"/>
    <col min="2" max="2" width="14" customWidth="1"/>
    <col min="3" max="3" width="28" customWidth="1"/>
  </cols>
  <sheetData>
    <row r="1" customHeight="1" spans="1:3">
      <c r="A1" s="1" t="s">
        <v>20</v>
      </c>
      <c r="B1" s="2"/>
      <c r="C1" s="2"/>
    </row>
    <row r="2" customHeight="1" spans="1:3">
      <c r="A2" s="3" t="s">
        <v>21</v>
      </c>
      <c r="B2" s="2"/>
      <c r="C2" s="2"/>
    </row>
    <row r="3" customHeight="1" spans="1:3">
      <c r="A3" s="4" t="s">
        <v>22</v>
      </c>
      <c r="B3" s="2" t="s">
        <v>5</v>
      </c>
      <c r="C3" s="5"/>
    </row>
    <row r="4" customHeight="1" spans="1:3">
      <c r="A4" s="4" t="s">
        <v>6</v>
      </c>
      <c r="B4" s="2" t="s">
        <v>7</v>
      </c>
      <c r="C4" s="5"/>
    </row>
    <row r="5" customHeight="1" spans="1:3">
      <c r="A5" s="4" t="s">
        <v>12</v>
      </c>
      <c r="B5" s="2" t="s">
        <v>13</v>
      </c>
      <c r="C5" s="6" t="str">
        <f>IF(C3=0,"",C4/C3)</f>
        <v/>
      </c>
    </row>
    <row r="6" customHeight="1" spans="1:3">
      <c r="A6" s="4" t="s">
        <v>23</v>
      </c>
      <c r="B6" s="2" t="s">
        <v>13</v>
      </c>
      <c r="C6" s="6">
        <v>2.37</v>
      </c>
    </row>
    <row r="7" customHeight="1" spans="1:3">
      <c r="A7" s="4" t="s">
        <v>24</v>
      </c>
      <c r="B7" s="2" t="s">
        <v>13</v>
      </c>
      <c r="C7" s="6">
        <v>2.76</v>
      </c>
    </row>
    <row r="8" customHeight="1" spans="1:3">
      <c r="A8" s="4" t="s">
        <v>18</v>
      </c>
      <c r="C8" s="7" t="str">
        <f>IF(C5="","",IF(C5&lt;=C7,"✅ 达标","❌ 不达标"))</f>
        <v/>
      </c>
    </row>
    <row r="9" customHeight="1" spans="1:3">
      <c r="A9" s="4" t="s">
        <v>19</v>
      </c>
      <c r="C9" s="7" t="str">
        <f>IF(C5="","",IF(C5&lt;=C6,"✅ 合规","❌ 不合规"))</f>
        <v/>
      </c>
    </row>
    <row r="11" customHeight="1" spans="1:3">
      <c r="A11" s="3" t="s">
        <v>25</v>
      </c>
      <c r="B11" s="2"/>
      <c r="C11" s="2"/>
    </row>
    <row r="13" customHeight="1" spans="1:3">
      <c r="A13" s="4" t="s">
        <v>26</v>
      </c>
      <c r="B13" s="2" t="s">
        <v>27</v>
      </c>
      <c r="C13" s="5">
        <v>182</v>
      </c>
    </row>
    <row r="14" customHeight="1" spans="1:3">
      <c r="A14" s="4" t="s">
        <v>28</v>
      </c>
      <c r="B14" s="2" t="s">
        <v>27</v>
      </c>
      <c r="C14" s="5">
        <v>210</v>
      </c>
    </row>
    <row r="15" customHeight="1" spans="1:3">
      <c r="A15" s="4" t="s">
        <v>29</v>
      </c>
      <c r="B15" s="2" t="s">
        <v>30</v>
      </c>
      <c r="C15" s="5"/>
    </row>
    <row r="16" customHeight="1" spans="1:3">
      <c r="A16" s="4" t="s">
        <v>6</v>
      </c>
      <c r="B16" s="2" t="s">
        <v>7</v>
      </c>
      <c r="C16" s="5"/>
    </row>
    <row r="17" customHeight="1" spans="1:3">
      <c r="A17" s="4" t="s">
        <v>31</v>
      </c>
      <c r="B17" s="2"/>
      <c r="C17" s="6">
        <f>(C13*C14)/(182*210)</f>
        <v>1</v>
      </c>
    </row>
    <row r="18" customHeight="1" spans="1:3">
      <c r="A18" s="4" t="s">
        <v>32</v>
      </c>
      <c r="B18" s="2" t="s">
        <v>33</v>
      </c>
      <c r="C18" s="6">
        <f>IF(AND(C15&gt;0,C13&gt;0,C14&gt;0),C15*C17/1000000,0)</f>
        <v>0</v>
      </c>
    </row>
    <row r="19" customHeight="1" spans="1:3">
      <c r="A19" s="4" t="s">
        <v>12</v>
      </c>
      <c r="B19" s="2" t="s">
        <v>34</v>
      </c>
      <c r="C19" s="6" t="str">
        <f>IF(C18=0,"",C16/C18)</f>
        <v/>
      </c>
    </row>
    <row r="20" customHeight="1" spans="1:3">
      <c r="A20" s="4" t="s">
        <v>35</v>
      </c>
      <c r="B20" s="2" t="s">
        <v>34</v>
      </c>
      <c r="C20" s="6">
        <v>6760</v>
      </c>
    </row>
    <row r="21" customHeight="1" spans="1:3">
      <c r="A21" s="4" t="s">
        <v>23</v>
      </c>
      <c r="B21" s="2" t="s">
        <v>34</v>
      </c>
      <c r="C21" s="6">
        <v>7370</v>
      </c>
    </row>
    <row r="22" customHeight="1" spans="1:3">
      <c r="A22" s="4" t="s">
        <v>24</v>
      </c>
      <c r="B22" s="2" t="s">
        <v>34</v>
      </c>
      <c r="C22" s="6">
        <v>9590</v>
      </c>
    </row>
    <row r="23" customHeight="1" spans="1:3">
      <c r="A23" s="4" t="s">
        <v>18</v>
      </c>
      <c r="C23" s="7" t="str">
        <f>IF(C19="","",IF(C19&lt;=C22,"✅ 达标","❌ 不达标"))</f>
        <v/>
      </c>
    </row>
    <row r="24" customHeight="1" spans="1:3">
      <c r="A24" s="4" t="s">
        <v>19</v>
      </c>
      <c r="C24" s="7" t="str">
        <f>IF(C19="","",IF(C19&lt;=C21,"✅ 合规","❌ 不合规"))</f>
        <v/>
      </c>
    </row>
  </sheetData>
  <mergeCells count="3">
    <mergeCell ref="A1:C1"/>
    <mergeCell ref="A2:C2"/>
    <mergeCell ref="A11:C11"/>
  </mergeCells>
  <pageMargins left="0.75" right="0.75" top="1" bottom="1" header="0.5" footer="0.5"/>
  <pageSetup paperSize="1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8"/>
  <sheetViews>
    <sheetView workbookViewId="0">
      <selection activeCell="A1" sqref="A1:C1"/>
    </sheetView>
  </sheetViews>
  <sheetFormatPr defaultColWidth="9.14166666666667" defaultRowHeight="15" customHeight="1" outlineLevelCol="2"/>
  <cols>
    <col min="1" max="1" width="32" customWidth="1"/>
    <col min="2" max="2" width="14" customWidth="1"/>
    <col min="3" max="3" width="28" customWidth="1"/>
  </cols>
  <sheetData>
    <row r="1" customHeight="1" spans="1:3">
      <c r="A1" s="1" t="s">
        <v>36</v>
      </c>
      <c r="B1" s="2"/>
      <c r="C1" s="2"/>
    </row>
    <row r="2" customHeight="1" spans="1:3">
      <c r="A2" s="3" t="s">
        <v>37</v>
      </c>
      <c r="B2" s="2"/>
      <c r="C2" s="2"/>
    </row>
    <row r="3" customHeight="1" spans="1:3">
      <c r="A3" s="4" t="s">
        <v>38</v>
      </c>
      <c r="B3" s="2"/>
      <c r="C3" s="5" t="s">
        <v>39</v>
      </c>
    </row>
    <row r="4" customHeight="1" spans="1:3">
      <c r="A4" s="4" t="s">
        <v>40</v>
      </c>
      <c r="B4" s="2" t="s">
        <v>41</v>
      </c>
      <c r="C4" s="5"/>
    </row>
    <row r="5" customHeight="1" spans="1:3">
      <c r="A5" s="4" t="s">
        <v>42</v>
      </c>
      <c r="B5" s="2" t="s">
        <v>41</v>
      </c>
      <c r="C5" s="5"/>
    </row>
    <row r="6" customHeight="1" spans="1:3">
      <c r="A6" s="4" t="s">
        <v>43</v>
      </c>
      <c r="B6" s="2" t="s">
        <v>41</v>
      </c>
      <c r="C6" s="5"/>
    </row>
    <row r="7" customHeight="1" spans="1:3">
      <c r="A7" s="3" t="s">
        <v>44</v>
      </c>
      <c r="B7" s="2"/>
      <c r="C7" s="2"/>
    </row>
    <row r="8" customHeight="1" spans="1:3">
      <c r="A8" s="4" t="s">
        <v>45</v>
      </c>
      <c r="B8" s="2" t="s">
        <v>41</v>
      </c>
      <c r="C8" s="6">
        <f>IF(C3="TOPCon",22.4,IF(C3="HJT",22.5,23.3))</f>
        <v>22.4</v>
      </c>
    </row>
    <row r="9" customHeight="1" spans="1:3">
      <c r="A9" s="4" t="s">
        <v>46</v>
      </c>
      <c r="B9" s="2" t="s">
        <v>41</v>
      </c>
      <c r="C9" s="6">
        <f>IF(C3="TOPCon",9,IF(C3="HJT",9.5,6.5))</f>
        <v>9</v>
      </c>
    </row>
    <row r="10" customHeight="1" spans="1:3">
      <c r="A10" s="4" t="s">
        <v>47</v>
      </c>
      <c r="B10" s="2" t="s">
        <v>41</v>
      </c>
      <c r="C10" s="6">
        <f>IF(C3="TOPCon",75,IF(C3="HJT",85,70))</f>
        <v>75</v>
      </c>
    </row>
    <row r="11" customHeight="1" spans="1:3">
      <c r="A11" s="3" t="s">
        <v>48</v>
      </c>
      <c r="B11" s="2"/>
      <c r="C11" s="2"/>
    </row>
    <row r="12" customHeight="1" spans="1:3">
      <c r="A12" s="4" t="s">
        <v>49</v>
      </c>
      <c r="C12" s="7" t="str">
        <f>IF(C4="","",IF(C4&gt;=C8,"✅ 达标","❌ 不达标"))</f>
        <v/>
      </c>
    </row>
    <row r="13" customHeight="1" spans="1:3">
      <c r="A13" s="4" t="s">
        <v>50</v>
      </c>
      <c r="C13" s="7" t="str">
        <f>IF(C5="","",IF(C5&lt;=C9,"✅ 达标","❌ 不达标"))</f>
        <v/>
      </c>
    </row>
    <row r="14" customHeight="1" spans="1:3">
      <c r="A14" s="4" t="s">
        <v>51</v>
      </c>
      <c r="C14" s="7" t="str">
        <f>IF(C6=0,"-",IF(C6&gt;=C10,"✅ 达标","❌ 不达标"))</f>
        <v>-</v>
      </c>
    </row>
    <row r="15" customHeight="1" spans="1:3">
      <c r="A15" s="4" t="s">
        <v>52</v>
      </c>
      <c r="C15" s="7" t="str">
        <f>IF(OR(C12="",C13=""),"",IF(AND(C12="✅ 达标",C13="✅ 达标",OR(C14="✅ 达标",C14="-")),"✅ 整体合格","❌ 存在不合格项"))</f>
        <v/>
      </c>
    </row>
    <row r="17" customHeight="1" spans="1:3">
      <c r="A17" s="3" t="s">
        <v>53</v>
      </c>
      <c r="B17" s="2"/>
      <c r="C17" s="2"/>
    </row>
    <row r="19" customHeight="1" spans="1:3">
      <c r="A19" s="4" t="s">
        <v>54</v>
      </c>
      <c r="B19" s="2" t="s">
        <v>55</v>
      </c>
      <c r="C19" s="5"/>
    </row>
    <row r="20" customHeight="1" spans="1:3">
      <c r="A20" s="4" t="s">
        <v>56</v>
      </c>
      <c r="B20" s="2" t="s">
        <v>41</v>
      </c>
      <c r="C20" s="5"/>
    </row>
    <row r="21" customHeight="1" spans="1:3">
      <c r="A21" s="4" t="s">
        <v>57</v>
      </c>
      <c r="B21" s="2" t="s">
        <v>41</v>
      </c>
      <c r="C21" s="5"/>
    </row>
    <row r="22" customHeight="1" spans="1:3">
      <c r="A22" s="3" t="s">
        <v>58</v>
      </c>
      <c r="B22" s="2"/>
      <c r="C22" s="2"/>
    </row>
    <row r="23" customHeight="1" spans="1:3">
      <c r="A23" s="4" t="s">
        <v>59</v>
      </c>
      <c r="B23" s="2" t="s">
        <v>41</v>
      </c>
      <c r="C23" s="6">
        <f>IF(C19&gt;500,98.38,IF(C19&gt;200,98.35,IF(C19&gt;150,98.15,IF(C19&gt;100,98.05,IF(C19&gt;50,98,97.95)))))</f>
        <v>97.95</v>
      </c>
    </row>
    <row r="24" customHeight="1" spans="1:3">
      <c r="A24" s="4" t="s">
        <v>60</v>
      </c>
      <c r="B24" s="2" t="s">
        <v>41</v>
      </c>
      <c r="C24" s="6">
        <f>IF(C19&gt;500,98.7,IF(C19&gt;200,98.65,IF(C19&gt;150,98.6,IF(C19&gt;100,98.5,IF(C19&gt;50,98.5,98.5)))))</f>
        <v>98.5</v>
      </c>
    </row>
    <row r="25" customHeight="1" spans="1:3">
      <c r="A25" s="3" t="s">
        <v>48</v>
      </c>
      <c r="B25" s="2"/>
      <c r="C25" s="2"/>
    </row>
    <row r="26" customHeight="1" spans="1:3">
      <c r="A26" s="4" t="s">
        <v>61</v>
      </c>
      <c r="C26" s="7" t="str">
        <f t="shared" ref="C26:C27" si="0">IF(C20="","",IF(C20&gt;=C23,"✅ 达标","❌ 不达标"))</f>
        <v/>
      </c>
    </row>
    <row r="27" customHeight="1" spans="1:3">
      <c r="A27" s="4" t="s">
        <v>62</v>
      </c>
      <c r="C27" s="7" t="str">
        <f t="shared" si="0"/>
        <v/>
      </c>
    </row>
    <row r="28" customHeight="1" spans="1:3">
      <c r="A28" s="4" t="s">
        <v>52</v>
      </c>
      <c r="C28" s="7" t="str">
        <f>IF(OR(C26="",C27=""),"",IF(AND(C26="✅ 达标",C27="✅ 达标"),"✅ 整体合格","❌ 存在不合格项"))</f>
        <v/>
      </c>
    </row>
  </sheetData>
  <mergeCells count="7">
    <mergeCell ref="A1:C1"/>
    <mergeCell ref="A2:C2"/>
    <mergeCell ref="A7:C7"/>
    <mergeCell ref="A11:C11"/>
    <mergeCell ref="A17:C17"/>
    <mergeCell ref="A22:C22"/>
    <mergeCell ref="A25:C25"/>
  </mergeCells>
  <dataValidations count="1">
    <dataValidation type="list" sqref="C3">
      <formula1>"TOPCon,HJT,BC"</formula1>
    </dataValidation>
  </dataValidations>
  <pageMargins left="0.75" right="0.75" top="1" bottom="1" header="0.5" footer="0.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硅多晶能耗测算</vt:lpstr>
      <vt:lpstr>硅单晶硅片能耗测算</vt:lpstr>
      <vt:lpstr>组件逆变器能效核验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易简尘</cp:lastModifiedBy>
  <dcterms:created xsi:type="dcterms:W3CDTF">2026-07-03T06:14:00Z</dcterms:created>
  <dcterms:modified xsi:type="dcterms:W3CDTF">2026-07-03T06:19:34Z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IGC">
    <vt:lpwstr>{"Label":"1","ContentProducer":"001191110102MACQD9K64018705","ProduceID":"3858615579443896_0-data_volume/7655889512052064531-files/所有对话/主对话/光伏产业链能耗测算表.xlsx","ReservedCode1":"","ContentPropagator":"001191110102MACQD9K64028705","PropagateID":"3858615579443896#1783059395681","ReservedCode2":""}</vt:lpwstr>
  </property>
  <property fmtid="{D5CDD505-2E9C-101B-9397-08002B2CF9AE}" pid="3" name="ICV">
    <vt:lpwstr>2FC926D347074455B9A503464E6E5AFD_12</vt:lpwstr>
  </property>
  <property fmtid="{D5CDD505-2E9C-101B-9397-08002B2CF9AE}" pid="4" name="KSOProductBuildVer">
    <vt:lpwstr>2052-12.1.0.26895</vt:lpwstr>
  </property>
  <property fmtid="{D5CDD505-2E9C-101B-9397-08002B2CF9AE}" pid="5" name="CalculationRule">
    <vt:i4>0</vt:i4>
  </property>
</Properties>
</file>